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AATO\_DOCUMENTI CHIARA SEGRETERIA\ANAC-Pubblicazioni sito internet\Indicatori trimestrali pagamenti\2022\3 trim 2022\"/>
    </mc:Choice>
  </mc:AlternateContent>
  <xr:revisionPtr revIDLastSave="0" documentId="8_{623A69F2-A34C-452F-97FD-18F36FE296BD}" xr6:coauthVersionLast="47" xr6:coauthVersionMax="47" xr10:uidLastSave="{00000000-0000-0000-0000-000000000000}"/>
  <bookViews>
    <workbookView xWindow="-120" yWindow="-120" windowWidth="29040" windowHeight="15840" xr2:uid="{17573C48-F08D-44FC-A970-78D2AC114DC8}"/>
  </bookViews>
  <sheets>
    <sheet name="Foglio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J31" i="1" s="1"/>
  <c r="I30" i="1"/>
  <c r="H30" i="1"/>
  <c r="G30" i="1"/>
  <c r="J30" i="1" s="1"/>
  <c r="D30" i="1"/>
  <c r="B30" i="1"/>
  <c r="I29" i="1"/>
  <c r="H29" i="1"/>
  <c r="G29" i="1"/>
  <c r="J29" i="1" s="1"/>
  <c r="D29" i="1"/>
  <c r="B29" i="1"/>
  <c r="I28" i="1"/>
  <c r="H28" i="1"/>
  <c r="G28" i="1"/>
  <c r="J28" i="1" s="1"/>
  <c r="D28" i="1"/>
  <c r="B28" i="1"/>
  <c r="I27" i="1"/>
  <c r="H27" i="1"/>
  <c r="J27" i="1" s="1"/>
  <c r="G27" i="1"/>
  <c r="D27" i="1"/>
  <c r="B27" i="1"/>
  <c r="J26" i="1"/>
  <c r="I26" i="1"/>
  <c r="H26" i="1"/>
  <c r="G26" i="1"/>
  <c r="D26" i="1"/>
  <c r="B26" i="1"/>
  <c r="J25" i="1"/>
  <c r="G25" i="1"/>
  <c r="B25" i="1"/>
  <c r="G24" i="1"/>
  <c r="J24" i="1" s="1"/>
  <c r="B24" i="1"/>
  <c r="I23" i="1"/>
  <c r="H23" i="1"/>
  <c r="G23" i="1"/>
  <c r="J23" i="1" s="1"/>
  <c r="D23" i="1"/>
  <c r="B23" i="1"/>
  <c r="I22" i="1"/>
  <c r="H22" i="1"/>
  <c r="G22" i="1"/>
  <c r="J22" i="1" s="1"/>
  <c r="D22" i="1"/>
  <c r="B22" i="1"/>
  <c r="I21" i="1"/>
  <c r="H21" i="1"/>
  <c r="J21" i="1" s="1"/>
  <c r="G21" i="1"/>
  <c r="D21" i="1"/>
  <c r="B21" i="1"/>
  <c r="J20" i="1"/>
  <c r="I20" i="1"/>
  <c r="H20" i="1"/>
  <c r="G20" i="1"/>
  <c r="D20" i="1"/>
  <c r="B20" i="1"/>
  <c r="J19" i="1"/>
  <c r="I19" i="1"/>
  <c r="H19" i="1"/>
  <c r="G19" i="1"/>
  <c r="D19" i="1"/>
  <c r="B19" i="1"/>
  <c r="I18" i="1"/>
  <c r="H18" i="1"/>
  <c r="G18" i="1"/>
  <c r="J18" i="1" s="1"/>
  <c r="D18" i="1"/>
  <c r="B18" i="1"/>
  <c r="I17" i="1"/>
  <c r="H17" i="1"/>
  <c r="G17" i="1"/>
  <c r="J17" i="1" s="1"/>
  <c r="D17" i="1"/>
  <c r="B17" i="1"/>
  <c r="I16" i="1"/>
  <c r="H16" i="1"/>
  <c r="G16" i="1"/>
  <c r="J16" i="1" s="1"/>
  <c r="D16" i="1"/>
  <c r="B16" i="1"/>
  <c r="I15" i="1"/>
  <c r="H15" i="1"/>
  <c r="J15" i="1" s="1"/>
  <c r="G15" i="1"/>
  <c r="D15" i="1"/>
  <c r="B15" i="1"/>
  <c r="J14" i="1"/>
  <c r="I14" i="1"/>
  <c r="H14" i="1"/>
  <c r="G14" i="1"/>
  <c r="D14" i="1"/>
  <c r="B14" i="1"/>
  <c r="J13" i="1"/>
  <c r="I13" i="1"/>
  <c r="H13" i="1"/>
  <c r="G13" i="1"/>
  <c r="D13" i="1"/>
  <c r="B13" i="1"/>
  <c r="I12" i="1"/>
  <c r="H12" i="1"/>
  <c r="G12" i="1"/>
  <c r="J12" i="1" s="1"/>
  <c r="D12" i="1"/>
  <c r="B12" i="1"/>
  <c r="I11" i="1"/>
  <c r="H11" i="1"/>
  <c r="G11" i="1"/>
  <c r="J11" i="1" s="1"/>
  <c r="D11" i="1"/>
  <c r="B11" i="1"/>
  <c r="I10" i="1"/>
  <c r="H10" i="1"/>
  <c r="G10" i="1"/>
  <c r="J10" i="1" s="1"/>
  <c r="D10" i="1"/>
  <c r="B10" i="1"/>
  <c r="I9" i="1"/>
  <c r="H9" i="1"/>
  <c r="J9" i="1" s="1"/>
  <c r="G9" i="1"/>
  <c r="D9" i="1"/>
  <c r="B9" i="1"/>
  <c r="J8" i="1"/>
  <c r="I8" i="1"/>
  <c r="H8" i="1"/>
  <c r="G8" i="1"/>
  <c r="D8" i="1"/>
  <c r="B8" i="1"/>
  <c r="J7" i="1"/>
  <c r="I7" i="1"/>
  <c r="H7" i="1"/>
  <c r="G7" i="1"/>
  <c r="D7" i="1"/>
  <c r="B7" i="1"/>
  <c r="I6" i="1"/>
  <c r="H6" i="1"/>
  <c r="G6" i="1"/>
  <c r="J6" i="1" s="1"/>
  <c r="D6" i="1"/>
  <c r="B6" i="1"/>
  <c r="I5" i="1"/>
  <c r="H5" i="1"/>
  <c r="G5" i="1"/>
  <c r="J5" i="1" s="1"/>
  <c r="D5" i="1"/>
  <c r="B5" i="1"/>
  <c r="I4" i="1"/>
  <c r="H4" i="1"/>
  <c r="G4" i="1"/>
  <c r="J4" i="1" s="1"/>
  <c r="D4" i="1"/>
  <c r="B4" i="1"/>
  <c r="I3" i="1"/>
  <c r="H3" i="1"/>
  <c r="J3" i="1" s="1"/>
  <c r="G3" i="1"/>
  <c r="D3" i="1"/>
  <c r="B3" i="1"/>
  <c r="J2" i="1"/>
  <c r="I2" i="1"/>
  <c r="H2" i="1"/>
  <c r="H33" i="1" s="1"/>
  <c r="G2" i="1"/>
  <c r="D2" i="1"/>
  <c r="B2" i="1"/>
  <c r="K3" i="1" l="1"/>
  <c r="K10" i="1"/>
  <c r="K13" i="1"/>
  <c r="K14" i="1"/>
  <c r="K18" i="1"/>
  <c r="K21" i="1"/>
  <c r="K28" i="1"/>
  <c r="K17" i="1"/>
  <c r="K24" i="1"/>
  <c r="K31" i="1"/>
  <c r="K2" i="1"/>
  <c r="K6" i="1"/>
  <c r="K9" i="1"/>
  <c r="K16" i="1"/>
  <c r="K19" i="1"/>
  <c r="K20" i="1"/>
  <c r="K27" i="1"/>
  <c r="K5" i="1"/>
  <c r="K23" i="1"/>
  <c r="K4" i="1"/>
  <c r="K7" i="1"/>
  <c r="K8" i="1"/>
  <c r="K12" i="1"/>
  <c r="K15" i="1"/>
  <c r="K22" i="1"/>
  <c r="K25" i="1"/>
  <c r="K26" i="1"/>
  <c r="K30" i="1"/>
  <c r="K11" i="1"/>
  <c r="K29" i="1"/>
  <c r="K33" i="1" l="1"/>
</calcChain>
</file>

<file path=xl/sharedStrings.xml><?xml version="1.0" encoding="utf-8"?>
<sst xmlns="http://schemas.openxmlformats.org/spreadsheetml/2006/main" count="43" uniqueCount="28">
  <si>
    <t>Anno</t>
  </si>
  <si>
    <t>Beneficiario</t>
  </si>
  <si>
    <t>Tipologia di spesa sostenuta</t>
  </si>
  <si>
    <t>Ambito temporale di riferimento</t>
  </si>
  <si>
    <t>Data pagamento</t>
  </si>
  <si>
    <t>Data scadenza pagamento</t>
  </si>
  <si>
    <t>gg intercorsi</t>
  </si>
  <si>
    <t>Importo liquidazione</t>
  </si>
  <si>
    <t>Numero documento contabile</t>
  </si>
  <si>
    <t>Somma giorni scadenza pagamento e giorni intercorsi</t>
  </si>
  <si>
    <t>Indicatore</t>
  </si>
  <si>
    <t>Servizi di pulizia</t>
  </si>
  <si>
    <t>Legali</t>
  </si>
  <si>
    <t>Telefoniche</t>
  </si>
  <si>
    <t>Postali</t>
  </si>
  <si>
    <t>Energia</t>
  </si>
  <si>
    <t>Consulenza paghe</t>
  </si>
  <si>
    <t>Consulenza sicurezza lavoro</t>
  </si>
  <si>
    <t>Buoni pasto</t>
  </si>
  <si>
    <t>Consulenza tecnica ingegneria idraulica</t>
  </si>
  <si>
    <t>Materiale igienico sanitario</t>
  </si>
  <si>
    <t>Modifiche sito internet</t>
  </si>
  <si>
    <t>Extra copie fuori noleggio</t>
  </si>
  <si>
    <t>Noleggio stampante</t>
  </si>
  <si>
    <t>Certificato SSL</t>
  </si>
  <si>
    <t>Cancelleria</t>
  </si>
  <si>
    <t>Fastweb SpA</t>
  </si>
  <si>
    <t>PAE0014577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</si>
</sst>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5" fillId="3" borderId="2" xfId="0" applyFont="1" applyFill="1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1" xfId="1" applyFont="1" applyBorder="1"/>
    <xf numFmtId="0" fontId="4" fillId="0" borderId="3" xfId="0" applyFont="1" applyBorder="1" applyAlignment="1">
      <alignment horizontal="center" vertical="top"/>
    </xf>
    <xf numFmtId="164" fontId="0" fillId="0" borderId="1" xfId="0" applyNumberFormat="1" applyBorder="1"/>
    <xf numFmtId="2" fontId="0" fillId="0" borderId="1" xfId="0" applyNumberFormat="1" applyBorder="1"/>
    <xf numFmtId="0" fontId="4" fillId="0" borderId="1" xfId="0" applyFont="1" applyBorder="1" applyAlignment="1">
      <alignment horizontal="left"/>
    </xf>
    <xf numFmtId="0" fontId="4" fillId="0" borderId="4" xfId="0" applyFont="1" applyBorder="1"/>
    <xf numFmtId="0" fontId="4" fillId="0" borderId="3" xfId="0" applyFont="1" applyBorder="1"/>
    <xf numFmtId="0" fontId="4" fillId="0" borderId="0" xfId="0" applyFont="1"/>
    <xf numFmtId="0" fontId="4" fillId="0" borderId="4" xfId="0" applyFont="1" applyBorder="1" applyAlignment="1">
      <alignment horizontal="left"/>
    </xf>
    <xf numFmtId="44" fontId="0" fillId="0" borderId="0" xfId="0" applyNumberFormat="1"/>
    <xf numFmtId="0" fontId="0" fillId="0" borderId="0" xfId="0" applyAlignment="1">
      <alignment horizontal="center"/>
    </xf>
    <xf numFmtId="164" fontId="2" fillId="0" borderId="1" xfId="0" applyNumberFormat="1" applyFont="1" applyBorder="1"/>
    <xf numFmtId="0" fontId="0" fillId="0" borderId="0" xfId="0" applyAlignment="1">
      <alignment horizontal="center" vertical="top"/>
    </xf>
    <xf numFmtId="2" fontId="2" fillId="0" borderId="1" xfId="0" applyNumberFormat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TTURE%20ELETTRONICHE/Fatture%202017%20Situazione%20pagamen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"/>
      <sheetName val="2019"/>
      <sheetName val="2020"/>
      <sheetName val="2021"/>
      <sheetName val="2022"/>
      <sheetName val="IND TEMP 1-2022"/>
      <sheetName val="IND TEMP 2-2022"/>
      <sheetName val="IND TEMP 3-2022"/>
    </sheetNames>
    <sheetDataSet>
      <sheetData sheetId="0"/>
      <sheetData sheetId="1"/>
      <sheetData sheetId="2"/>
      <sheetData sheetId="3"/>
      <sheetData sheetId="4"/>
      <sheetData sheetId="5">
        <row r="68">
          <cell r="B68" t="str">
            <v>La Perla Pulizie Srl</v>
          </cell>
          <cell r="C68">
            <v>587</v>
          </cell>
          <cell r="D68">
            <v>44742</v>
          </cell>
          <cell r="I68">
            <v>550</v>
          </cell>
        </row>
        <row r="69">
          <cell r="B69" t="str">
            <v>De Masis Barbara</v>
          </cell>
          <cell r="C69">
            <v>10</v>
          </cell>
          <cell r="D69">
            <v>44743</v>
          </cell>
          <cell r="I69">
            <v>19911.740000000002</v>
          </cell>
        </row>
        <row r="70">
          <cell r="B70" t="str">
            <v>De Masis Barbara</v>
          </cell>
          <cell r="C70">
            <v>11</v>
          </cell>
          <cell r="D70">
            <v>44743</v>
          </cell>
          <cell r="I70">
            <v>2396.7799999999997</v>
          </cell>
        </row>
        <row r="71">
          <cell r="B71" t="str">
            <v>Nicola Laurenti</v>
          </cell>
          <cell r="C71">
            <v>6</v>
          </cell>
          <cell r="D71">
            <v>44747</v>
          </cell>
          <cell r="I71">
            <v>478.4</v>
          </cell>
        </row>
        <row r="72">
          <cell r="B72" t="str">
            <v>Planetel SpA</v>
          </cell>
          <cell r="C72">
            <v>1315</v>
          </cell>
          <cell r="D72">
            <v>44742</v>
          </cell>
          <cell r="I72">
            <v>1095</v>
          </cell>
        </row>
        <row r="73">
          <cell r="B73" t="str">
            <v>De Masis Barbara</v>
          </cell>
          <cell r="C73">
            <v>13</v>
          </cell>
          <cell r="D73">
            <v>44747</v>
          </cell>
          <cell r="I73">
            <v>2028.0500000000002</v>
          </cell>
        </row>
        <row r="74">
          <cell r="B74" t="str">
            <v>De Masis Barbara</v>
          </cell>
          <cell r="C74">
            <v>12</v>
          </cell>
          <cell r="D74">
            <v>44747</v>
          </cell>
          <cell r="I74">
            <v>2458.44</v>
          </cell>
        </row>
        <row r="75">
          <cell r="B75" t="str">
            <v>De Masis Barbara</v>
          </cell>
          <cell r="C75">
            <v>14</v>
          </cell>
          <cell r="D75">
            <v>44747</v>
          </cell>
          <cell r="I75">
            <v>3687.3599999999997</v>
          </cell>
        </row>
        <row r="76">
          <cell r="B76" t="str">
            <v>Poste Italiane SpA</v>
          </cell>
          <cell r="C76">
            <v>1022186556</v>
          </cell>
          <cell r="D76">
            <v>44749</v>
          </cell>
          <cell r="I76">
            <v>1000</v>
          </cell>
        </row>
        <row r="77">
          <cell r="B77" t="str">
            <v>Fastweb SpA</v>
          </cell>
          <cell r="C77">
            <v>20257</v>
          </cell>
          <cell r="D77">
            <v>44742</v>
          </cell>
          <cell r="I77">
            <v>101.15</v>
          </cell>
        </row>
        <row r="78">
          <cell r="B78" t="str">
            <v>Hera Comm SpA</v>
          </cell>
          <cell r="C78" t="str">
            <v>412206983711</v>
          </cell>
          <cell r="D78">
            <v>44751</v>
          </cell>
          <cell r="I78">
            <v>623.67999999999995</v>
          </cell>
        </row>
        <row r="79">
          <cell r="B79" t="str">
            <v>De Masis Barbara</v>
          </cell>
          <cell r="C79">
            <v>15</v>
          </cell>
          <cell r="D79">
            <v>44754</v>
          </cell>
          <cell r="I79">
            <v>8603.84</v>
          </cell>
        </row>
        <row r="80">
          <cell r="B80" t="str">
            <v>Regonesi Adriana</v>
          </cell>
          <cell r="C80">
            <v>187</v>
          </cell>
          <cell r="D80">
            <v>44754</v>
          </cell>
          <cell r="I80">
            <v>1175.68</v>
          </cell>
        </row>
        <row r="81">
          <cell r="B81" t="str">
            <v>AS Servizi alle Imprese Srl</v>
          </cell>
          <cell r="C81">
            <v>157</v>
          </cell>
          <cell r="D81">
            <v>44768</v>
          </cell>
          <cell r="I81">
            <v>450</v>
          </cell>
        </row>
        <row r="82">
          <cell r="B82" t="str">
            <v>Pellegrini SpA</v>
          </cell>
          <cell r="C82">
            <v>183</v>
          </cell>
          <cell r="D82">
            <v>44767</v>
          </cell>
          <cell r="I82">
            <v>355.11</v>
          </cell>
        </row>
        <row r="83">
          <cell r="B83" t="str">
            <v>ING Srl</v>
          </cell>
          <cell r="C83">
            <v>324</v>
          </cell>
          <cell r="D83">
            <v>44762</v>
          </cell>
          <cell r="I83">
            <v>624</v>
          </cell>
        </row>
        <row r="84">
          <cell r="B84" t="str">
            <v>La Perla Pulizie Srl</v>
          </cell>
          <cell r="C84">
            <v>700</v>
          </cell>
          <cell r="D84">
            <v>44772</v>
          </cell>
          <cell r="I84">
            <v>550</v>
          </cell>
        </row>
        <row r="85">
          <cell r="B85" t="str">
            <v>Hera Comm SpA</v>
          </cell>
          <cell r="C85" t="str">
            <v>412207987766</v>
          </cell>
          <cell r="D85">
            <v>44783</v>
          </cell>
          <cell r="I85">
            <v>820.96</v>
          </cell>
        </row>
        <row r="86">
          <cell r="B86" t="str">
            <v>TIM SpA</v>
          </cell>
          <cell r="C86" t="str">
            <v>7X03120874</v>
          </cell>
          <cell r="D86">
            <v>44784</v>
          </cell>
          <cell r="I86">
            <v>126.32</v>
          </cell>
        </row>
        <row r="87">
          <cell r="B87" t="str">
            <v>Cartemani Hagleitner Group Srl</v>
          </cell>
          <cell r="C87">
            <v>196</v>
          </cell>
          <cell r="D87">
            <v>44798</v>
          </cell>
          <cell r="I87">
            <v>177.6</v>
          </cell>
        </row>
        <row r="88">
          <cell r="B88" t="str">
            <v>La Perla Pulizie Srl</v>
          </cell>
          <cell r="C88">
            <v>797</v>
          </cell>
          <cell r="D88">
            <v>44804</v>
          </cell>
          <cell r="I88">
            <v>550</v>
          </cell>
        </row>
        <row r="89">
          <cell r="B89" t="str">
            <v>WoW Srl</v>
          </cell>
          <cell r="C89">
            <v>537</v>
          </cell>
          <cell r="D89">
            <v>44797</v>
          </cell>
          <cell r="I89">
            <v>40</v>
          </cell>
        </row>
        <row r="90">
          <cell r="B90" t="str">
            <v>Ricoh Italia SpA</v>
          </cell>
        </row>
        <row r="91">
          <cell r="B91" t="str">
            <v>Ricoh Italia SpA</v>
          </cell>
        </row>
        <row r="92">
          <cell r="B92" t="str">
            <v>Project Informatica Srl</v>
          </cell>
          <cell r="C92">
            <v>232</v>
          </cell>
          <cell r="D92">
            <v>44812</v>
          </cell>
          <cell r="I92">
            <v>994</v>
          </cell>
        </row>
        <row r="93">
          <cell r="B93" t="str">
            <v>Pellegrini SpA</v>
          </cell>
          <cell r="C93">
            <v>234</v>
          </cell>
          <cell r="D93">
            <v>44816</v>
          </cell>
          <cell r="I93">
            <v>299.04000000000002</v>
          </cell>
        </row>
        <row r="94">
          <cell r="B94" t="str">
            <v>Hera Comm SpA</v>
          </cell>
          <cell r="C94" t="str">
            <v>412209146022</v>
          </cell>
          <cell r="D94">
            <v>44814</v>
          </cell>
          <cell r="I94">
            <v>1057.3800000000001</v>
          </cell>
        </row>
        <row r="96">
          <cell r="B96" t="str">
            <v>Tipolitografia Testa Snc</v>
          </cell>
          <cell r="C96">
            <v>1</v>
          </cell>
          <cell r="D96">
            <v>44820</v>
          </cell>
          <cell r="I96">
            <v>1900</v>
          </cell>
        </row>
        <row r="97">
          <cell r="B97" t="str">
            <v>Nicola Laurenti</v>
          </cell>
          <cell r="C97">
            <v>8</v>
          </cell>
          <cell r="D97">
            <v>44825</v>
          </cell>
          <cell r="I97">
            <v>355.9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66D81-3765-4491-A496-8800D748D7E9}">
  <dimension ref="A1:Q33"/>
  <sheetViews>
    <sheetView tabSelected="1" workbookViewId="0">
      <selection activeCell="B4" sqref="B4"/>
    </sheetView>
  </sheetViews>
  <sheetFormatPr defaultRowHeight="15" x14ac:dyDescent="0.25"/>
  <cols>
    <col min="2" max="2" width="26.140625" bestFit="1" customWidth="1"/>
    <col min="3" max="3" width="39.140625" bestFit="1" customWidth="1"/>
    <col min="4" max="4" width="11.42578125" style="23" customWidth="1"/>
    <col min="5" max="5" width="14" style="23" customWidth="1"/>
    <col min="6" max="6" width="12" style="23" customWidth="1"/>
    <col min="7" max="7" width="10.42578125" style="23" bestFit="1" customWidth="1"/>
    <col min="8" max="8" width="12" customWidth="1"/>
    <col min="9" max="9" width="19.28515625" style="25" bestFit="1" customWidth="1"/>
    <col min="10" max="10" width="16.28515625" bestFit="1" customWidth="1"/>
    <col min="11" max="11" width="14.140625" customWidth="1"/>
    <col min="14" max="14" width="9.42578125" bestFit="1" customWidth="1"/>
    <col min="17" max="17" width="11" bestFit="1" customWidth="1"/>
  </cols>
  <sheetData>
    <row r="1" spans="1:11" ht="5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4" t="s">
        <v>9</v>
      </c>
      <c r="K1" s="4" t="s">
        <v>10</v>
      </c>
    </row>
    <row r="2" spans="1:11" x14ac:dyDescent="0.25">
      <c r="A2" s="8">
        <v>2022</v>
      </c>
      <c r="B2" s="9" t="str">
        <f>'[1]2022'!B68</f>
        <v>La Perla Pulizie Srl</v>
      </c>
      <c r="C2" s="10" t="s">
        <v>11</v>
      </c>
      <c r="D2" s="11">
        <f>'[1]2022'!D68</f>
        <v>44742</v>
      </c>
      <c r="E2" s="11">
        <v>44747</v>
      </c>
      <c r="F2" s="11">
        <v>44773</v>
      </c>
      <c r="G2" s="12">
        <f t="shared" ref="G2:G31" si="0">E2-F2</f>
        <v>-26</v>
      </c>
      <c r="H2" s="13">
        <f>'[1]2022'!I68</f>
        <v>550</v>
      </c>
      <c r="I2" s="14">
        <f>'[1]2022'!C68</f>
        <v>587</v>
      </c>
      <c r="J2" s="15">
        <f t="shared" ref="J2:J31" si="1">G2*H2</f>
        <v>-14300</v>
      </c>
      <c r="K2" s="16">
        <f>J2/$H$33</f>
        <v>-0.26734453774914219</v>
      </c>
    </row>
    <row r="3" spans="1:11" x14ac:dyDescent="0.25">
      <c r="A3" s="8">
        <v>2022</v>
      </c>
      <c r="B3" s="9" t="str">
        <f>'[1]2022'!B69</f>
        <v>De Masis Barbara</v>
      </c>
      <c r="C3" s="17" t="s">
        <v>12</v>
      </c>
      <c r="D3" s="11">
        <f>'[1]2022'!D69</f>
        <v>44743</v>
      </c>
      <c r="E3" s="11">
        <v>44747</v>
      </c>
      <c r="F3" s="11">
        <v>44743</v>
      </c>
      <c r="G3" s="12">
        <f t="shared" si="0"/>
        <v>4</v>
      </c>
      <c r="H3" s="13">
        <f>'[1]2022'!I69</f>
        <v>19911.740000000002</v>
      </c>
      <c r="I3" s="14">
        <f>'[1]2022'!C69</f>
        <v>10</v>
      </c>
      <c r="J3" s="15">
        <f t="shared" si="1"/>
        <v>79646.960000000006</v>
      </c>
      <c r="K3" s="16">
        <f>J3/$H$33</f>
        <v>1.4890335457569526</v>
      </c>
    </row>
    <row r="4" spans="1:11" x14ac:dyDescent="0.25">
      <c r="A4" s="8">
        <v>2022</v>
      </c>
      <c r="B4" s="9" t="str">
        <f>'[1]2022'!B70</f>
        <v>De Masis Barbara</v>
      </c>
      <c r="C4" s="8" t="s">
        <v>12</v>
      </c>
      <c r="D4" s="11">
        <f>'[1]2022'!D70</f>
        <v>44743</v>
      </c>
      <c r="E4" s="11">
        <v>44747</v>
      </c>
      <c r="F4" s="11">
        <v>44743</v>
      </c>
      <c r="G4" s="12">
        <f t="shared" si="0"/>
        <v>4</v>
      </c>
      <c r="H4" s="13">
        <f>'[1]2022'!I70</f>
        <v>2396.7799999999997</v>
      </c>
      <c r="I4" s="14">
        <f>'[1]2022'!C70</f>
        <v>11</v>
      </c>
      <c r="J4" s="15">
        <f t="shared" si="1"/>
        <v>9587.119999999999</v>
      </c>
      <c r="K4" s="16">
        <f>J4/$H$33</f>
        <v>0.179235256275913</v>
      </c>
    </row>
    <row r="5" spans="1:11" x14ac:dyDescent="0.25">
      <c r="A5" s="8">
        <v>2022</v>
      </c>
      <c r="B5" s="9" t="str">
        <f>'[1]2022'!B71</f>
        <v>Nicola Laurenti</v>
      </c>
      <c r="C5" s="8" t="s">
        <v>12</v>
      </c>
      <c r="D5" s="11">
        <f>'[1]2022'!D71</f>
        <v>44747</v>
      </c>
      <c r="E5" s="11">
        <v>44747</v>
      </c>
      <c r="F5" s="11">
        <v>44747</v>
      </c>
      <c r="G5" s="12">
        <f t="shared" si="0"/>
        <v>0</v>
      </c>
      <c r="H5" s="13">
        <f>'[1]2022'!I71</f>
        <v>478.4</v>
      </c>
      <c r="I5" s="14">
        <f>'[1]2022'!C71</f>
        <v>6</v>
      </c>
      <c r="J5" s="15">
        <f t="shared" si="1"/>
        <v>0</v>
      </c>
      <c r="K5" s="16">
        <f>J5/$H$33</f>
        <v>0</v>
      </c>
    </row>
    <row r="6" spans="1:11" x14ac:dyDescent="0.25">
      <c r="A6" s="8">
        <v>2022</v>
      </c>
      <c r="B6" s="9" t="str">
        <f>'[1]2022'!B72</f>
        <v>Planetel SpA</v>
      </c>
      <c r="C6" s="8" t="s">
        <v>13</v>
      </c>
      <c r="D6" s="11">
        <f>'[1]2022'!D72</f>
        <v>44742</v>
      </c>
      <c r="E6" s="11">
        <v>44748</v>
      </c>
      <c r="F6" s="11">
        <v>44773</v>
      </c>
      <c r="G6" s="12">
        <f t="shared" si="0"/>
        <v>-25</v>
      </c>
      <c r="H6" s="13">
        <f>'[1]2022'!I72</f>
        <v>1095</v>
      </c>
      <c r="I6" s="14">
        <f>'[1]2022'!C72</f>
        <v>1315</v>
      </c>
      <c r="J6" s="15">
        <f t="shared" si="1"/>
        <v>-27375</v>
      </c>
      <c r="K6" s="16">
        <f>J6/$H$33</f>
        <v>-0.51178718327851525</v>
      </c>
    </row>
    <row r="7" spans="1:11" x14ac:dyDescent="0.25">
      <c r="A7" s="8">
        <v>2022</v>
      </c>
      <c r="B7" s="9" t="str">
        <f>'[1]2022'!B73</f>
        <v>De Masis Barbara</v>
      </c>
      <c r="C7" s="18" t="s">
        <v>12</v>
      </c>
      <c r="D7" s="11">
        <f>'[1]2022'!D73</f>
        <v>44747</v>
      </c>
      <c r="E7" s="11">
        <v>44747</v>
      </c>
      <c r="F7" s="11">
        <v>44747</v>
      </c>
      <c r="G7" s="12">
        <f t="shared" si="0"/>
        <v>0</v>
      </c>
      <c r="H7" s="13">
        <f>'[1]2022'!I73</f>
        <v>2028.0500000000002</v>
      </c>
      <c r="I7" s="14">
        <f>'[1]2022'!C73</f>
        <v>13</v>
      </c>
      <c r="J7" s="15">
        <f t="shared" si="1"/>
        <v>0</v>
      </c>
      <c r="K7" s="16">
        <f>J7/$H$33</f>
        <v>0</v>
      </c>
    </row>
    <row r="8" spans="1:11" x14ac:dyDescent="0.25">
      <c r="A8" s="8">
        <v>2022</v>
      </c>
      <c r="B8" s="9" t="str">
        <f>'[1]2022'!B74</f>
        <v>De Masis Barbara</v>
      </c>
      <c r="C8" s="18" t="s">
        <v>12</v>
      </c>
      <c r="D8" s="11">
        <f>'[1]2022'!D74</f>
        <v>44747</v>
      </c>
      <c r="E8" s="11">
        <v>44747</v>
      </c>
      <c r="F8" s="11">
        <v>44747</v>
      </c>
      <c r="G8" s="12">
        <f t="shared" si="0"/>
        <v>0</v>
      </c>
      <c r="H8" s="13">
        <f>'[1]2022'!I74</f>
        <v>2458.44</v>
      </c>
      <c r="I8" s="14">
        <f>'[1]2022'!C74</f>
        <v>12</v>
      </c>
      <c r="J8" s="15">
        <f t="shared" si="1"/>
        <v>0</v>
      </c>
      <c r="K8" s="16">
        <f>J8/$H$33</f>
        <v>0</v>
      </c>
    </row>
    <row r="9" spans="1:11" x14ac:dyDescent="0.25">
      <c r="A9" s="8">
        <v>2022</v>
      </c>
      <c r="B9" s="9" t="str">
        <f>'[1]2022'!B75</f>
        <v>De Masis Barbara</v>
      </c>
      <c r="C9" s="8" t="s">
        <v>12</v>
      </c>
      <c r="D9" s="11">
        <f>'[1]2022'!D75</f>
        <v>44747</v>
      </c>
      <c r="E9" s="11">
        <v>44747</v>
      </c>
      <c r="F9" s="11">
        <v>44747</v>
      </c>
      <c r="G9" s="12">
        <f t="shared" si="0"/>
        <v>0</v>
      </c>
      <c r="H9" s="13">
        <f>'[1]2022'!I75</f>
        <v>3687.3599999999997</v>
      </c>
      <c r="I9" s="14">
        <f>'[1]2022'!C75</f>
        <v>14</v>
      </c>
      <c r="J9" s="15">
        <f t="shared" si="1"/>
        <v>0</v>
      </c>
      <c r="K9" s="16">
        <f>J9/$H$33</f>
        <v>0</v>
      </c>
    </row>
    <row r="10" spans="1:11" x14ac:dyDescent="0.25">
      <c r="A10" s="8">
        <v>2022</v>
      </c>
      <c r="B10" s="9" t="str">
        <f>'[1]2022'!B76</f>
        <v>Poste Italiane SpA</v>
      </c>
      <c r="C10" s="19" t="s">
        <v>14</v>
      </c>
      <c r="D10" s="11">
        <f>'[1]2022'!D76</f>
        <v>44749</v>
      </c>
      <c r="E10" s="11">
        <v>44753</v>
      </c>
      <c r="F10" s="11">
        <v>44749</v>
      </c>
      <c r="G10" s="12">
        <f t="shared" si="0"/>
        <v>4</v>
      </c>
      <c r="H10" s="13">
        <f>'[1]2022'!I76</f>
        <v>1000</v>
      </c>
      <c r="I10" s="14">
        <f>'[1]2022'!C76</f>
        <v>1022186556</v>
      </c>
      <c r="J10" s="15">
        <f t="shared" si="1"/>
        <v>4000</v>
      </c>
      <c r="K10" s="16">
        <f>J10/$H$33</f>
        <v>7.4781688880878938E-2</v>
      </c>
    </row>
    <row r="11" spans="1:11" x14ac:dyDescent="0.25">
      <c r="A11" s="8">
        <v>2022</v>
      </c>
      <c r="B11" s="9" t="str">
        <f>'[1]2022'!B77</f>
        <v>Fastweb SpA</v>
      </c>
      <c r="C11" s="8" t="s">
        <v>13</v>
      </c>
      <c r="D11" s="11">
        <f>'[1]2022'!D77</f>
        <v>44742</v>
      </c>
      <c r="E11" s="11">
        <v>44834</v>
      </c>
      <c r="F11" s="11">
        <v>44834</v>
      </c>
      <c r="G11" s="12">
        <f t="shared" si="0"/>
        <v>0</v>
      </c>
      <c r="H11" s="13">
        <f>'[1]2022'!I77</f>
        <v>101.15</v>
      </c>
      <c r="I11" s="14">
        <f>'[1]2022'!C77</f>
        <v>20257</v>
      </c>
      <c r="J11" s="15">
        <f t="shared" si="1"/>
        <v>0</v>
      </c>
      <c r="K11" s="16">
        <f>J11/$H$33</f>
        <v>0</v>
      </c>
    </row>
    <row r="12" spans="1:11" x14ac:dyDescent="0.25">
      <c r="A12" s="8">
        <v>2022</v>
      </c>
      <c r="B12" s="9" t="str">
        <f>'[1]2022'!B78</f>
        <v>Hera Comm SpA</v>
      </c>
      <c r="C12" s="8" t="s">
        <v>15</v>
      </c>
      <c r="D12" s="11">
        <f>'[1]2022'!D78</f>
        <v>44751</v>
      </c>
      <c r="E12" s="11">
        <v>44771</v>
      </c>
      <c r="F12" s="11">
        <v>44771</v>
      </c>
      <c r="G12" s="12">
        <f t="shared" si="0"/>
        <v>0</v>
      </c>
      <c r="H12" s="13">
        <f>'[1]2022'!I78</f>
        <v>623.67999999999995</v>
      </c>
      <c r="I12" s="14" t="str">
        <f>'[1]2022'!C78</f>
        <v>412206983711</v>
      </c>
      <c r="J12" s="15">
        <f t="shared" si="1"/>
        <v>0</v>
      </c>
      <c r="K12" s="16">
        <f>J12/$H$33</f>
        <v>0</v>
      </c>
    </row>
    <row r="13" spans="1:11" x14ac:dyDescent="0.25">
      <c r="A13" s="8">
        <v>2022</v>
      </c>
      <c r="B13" s="9" t="str">
        <f>'[1]2022'!B79</f>
        <v>De Masis Barbara</v>
      </c>
      <c r="C13" s="8" t="s">
        <v>12</v>
      </c>
      <c r="D13" s="11">
        <f>'[1]2022'!D79</f>
        <v>44754</v>
      </c>
      <c r="E13" s="11">
        <v>44755</v>
      </c>
      <c r="F13" s="11">
        <v>44754</v>
      </c>
      <c r="G13" s="12">
        <f t="shared" si="0"/>
        <v>1</v>
      </c>
      <c r="H13" s="13">
        <f>'[1]2022'!I79</f>
        <v>8603.84</v>
      </c>
      <c r="I13" s="14">
        <f>'[1]2022'!C79</f>
        <v>15</v>
      </c>
      <c r="J13" s="15">
        <f t="shared" si="1"/>
        <v>8603.84</v>
      </c>
      <c r="K13" s="16">
        <f>J13/$H$33</f>
        <v>0.16085242151521537</v>
      </c>
    </row>
    <row r="14" spans="1:11" x14ac:dyDescent="0.25">
      <c r="A14" s="8">
        <v>2022</v>
      </c>
      <c r="B14" s="9" t="str">
        <f>'[1]2022'!B80</f>
        <v>Regonesi Adriana</v>
      </c>
      <c r="C14" s="8" t="s">
        <v>16</v>
      </c>
      <c r="D14" s="11">
        <f>'[1]2022'!D80</f>
        <v>44754</v>
      </c>
      <c r="E14" s="11">
        <v>44753</v>
      </c>
      <c r="F14" s="11">
        <v>44754</v>
      </c>
      <c r="G14" s="12">
        <f t="shared" si="0"/>
        <v>-1</v>
      </c>
      <c r="H14" s="13">
        <f>'[1]2022'!I80</f>
        <v>1175.68</v>
      </c>
      <c r="I14" s="14">
        <f>'[1]2022'!C80</f>
        <v>187</v>
      </c>
      <c r="J14" s="15">
        <f t="shared" si="1"/>
        <v>-1175.68</v>
      </c>
      <c r="K14" s="16">
        <f>J14/$H$33</f>
        <v>-2.1979833995867941E-2</v>
      </c>
    </row>
    <row r="15" spans="1:11" x14ac:dyDescent="0.25">
      <c r="A15" s="8">
        <v>2022</v>
      </c>
      <c r="B15" s="9" t="str">
        <f>'[1]2022'!B81</f>
        <v>AS Servizi alle Imprese Srl</v>
      </c>
      <c r="C15" s="8" t="s">
        <v>17</v>
      </c>
      <c r="D15" s="11">
        <f>'[1]2022'!D81</f>
        <v>44768</v>
      </c>
      <c r="E15" s="11">
        <v>44769</v>
      </c>
      <c r="F15" s="11">
        <v>44768</v>
      </c>
      <c r="G15" s="12">
        <f t="shared" si="0"/>
        <v>1</v>
      </c>
      <c r="H15" s="13">
        <f>'[1]2022'!I81</f>
        <v>450</v>
      </c>
      <c r="I15" s="14">
        <f>'[1]2022'!C81</f>
        <v>157</v>
      </c>
      <c r="J15" s="15">
        <f t="shared" si="1"/>
        <v>450</v>
      </c>
      <c r="K15" s="16">
        <f>J15/$H$33</f>
        <v>8.4129399990988812E-3</v>
      </c>
    </row>
    <row r="16" spans="1:11" x14ac:dyDescent="0.25">
      <c r="A16" s="8">
        <v>2022</v>
      </c>
      <c r="B16" s="9" t="str">
        <f>'[1]2022'!B82</f>
        <v>Pellegrini SpA</v>
      </c>
      <c r="C16" s="17" t="s">
        <v>18</v>
      </c>
      <c r="D16" s="11">
        <f>'[1]2022'!D82</f>
        <v>44767</v>
      </c>
      <c r="E16" s="11">
        <v>44769</v>
      </c>
      <c r="F16" s="11">
        <v>44767</v>
      </c>
      <c r="G16" s="12">
        <f t="shared" si="0"/>
        <v>2</v>
      </c>
      <c r="H16" s="13">
        <f>'[1]2022'!I82</f>
        <v>355.11</v>
      </c>
      <c r="I16" s="14">
        <f>'[1]2022'!C82</f>
        <v>183</v>
      </c>
      <c r="J16" s="15">
        <f t="shared" si="1"/>
        <v>710.22</v>
      </c>
      <c r="K16" s="16">
        <f>J16/$H$33</f>
        <v>1.3277862769244461E-2</v>
      </c>
    </row>
    <row r="17" spans="1:17" x14ac:dyDescent="0.25">
      <c r="A17" s="8">
        <v>2022</v>
      </c>
      <c r="B17" s="9" t="str">
        <f>'[1]2022'!B83</f>
        <v>ING Srl</v>
      </c>
      <c r="C17" s="8" t="s">
        <v>19</v>
      </c>
      <c r="D17" s="11">
        <f>'[1]2022'!D83</f>
        <v>44762</v>
      </c>
      <c r="E17" s="11">
        <v>44770</v>
      </c>
      <c r="F17" s="11">
        <v>44804</v>
      </c>
      <c r="G17" s="12">
        <f t="shared" si="0"/>
        <v>-34</v>
      </c>
      <c r="H17" s="13">
        <f>'[1]2022'!I83</f>
        <v>624</v>
      </c>
      <c r="I17" s="14">
        <f>'[1]2022'!C83</f>
        <v>324</v>
      </c>
      <c r="J17" s="15">
        <f t="shared" si="1"/>
        <v>-21216</v>
      </c>
      <c r="K17" s="16">
        <f>J17/$H$33</f>
        <v>-0.39664207782418193</v>
      </c>
    </row>
    <row r="18" spans="1:17" x14ac:dyDescent="0.25">
      <c r="A18" s="8">
        <v>2022</v>
      </c>
      <c r="B18" s="9" t="str">
        <f>'[1]2022'!B84</f>
        <v>La Perla Pulizie Srl</v>
      </c>
      <c r="C18" s="20" t="s">
        <v>11</v>
      </c>
      <c r="D18" s="11">
        <f>'[1]2022'!D84</f>
        <v>44772</v>
      </c>
      <c r="E18" s="11">
        <v>44775</v>
      </c>
      <c r="F18" s="11">
        <v>44804</v>
      </c>
      <c r="G18" s="12">
        <f t="shared" si="0"/>
        <v>-29</v>
      </c>
      <c r="H18" s="13">
        <f>'[1]2022'!I84</f>
        <v>550</v>
      </c>
      <c r="I18" s="14">
        <f>'[1]2022'!C84</f>
        <v>700</v>
      </c>
      <c r="J18" s="15">
        <f t="shared" si="1"/>
        <v>-15950</v>
      </c>
      <c r="K18" s="16">
        <f>J18/$H$33</f>
        <v>-0.29819198441250477</v>
      </c>
    </row>
    <row r="19" spans="1:17" x14ac:dyDescent="0.25">
      <c r="A19" s="8">
        <v>2022</v>
      </c>
      <c r="B19" s="9" t="str">
        <f>'[1]2022'!B85</f>
        <v>Hera Comm SpA</v>
      </c>
      <c r="C19" s="21" t="s">
        <v>15</v>
      </c>
      <c r="D19" s="11">
        <f>'[1]2022'!D85</f>
        <v>44783</v>
      </c>
      <c r="E19" s="11">
        <v>44803</v>
      </c>
      <c r="F19" s="11">
        <v>44803</v>
      </c>
      <c r="G19" s="12">
        <f t="shared" si="0"/>
        <v>0</v>
      </c>
      <c r="H19" s="13">
        <f>'[1]2022'!I85</f>
        <v>820.96</v>
      </c>
      <c r="I19" s="14" t="str">
        <f>'[1]2022'!C85</f>
        <v>412207987766</v>
      </c>
      <c r="J19" s="15">
        <f t="shared" si="1"/>
        <v>0</v>
      </c>
      <c r="K19" s="16">
        <f>J19/$H$33</f>
        <v>0</v>
      </c>
    </row>
    <row r="20" spans="1:17" x14ac:dyDescent="0.25">
      <c r="A20" s="8">
        <v>2022</v>
      </c>
      <c r="B20" s="9" t="str">
        <f>'[1]2022'!B86</f>
        <v>TIM SpA</v>
      </c>
      <c r="C20" s="21" t="s">
        <v>13</v>
      </c>
      <c r="D20" s="11">
        <f>'[1]2022'!D86</f>
        <v>44784</v>
      </c>
      <c r="E20" s="11">
        <v>44809</v>
      </c>
      <c r="F20" s="11">
        <v>44813</v>
      </c>
      <c r="G20" s="12">
        <f t="shared" si="0"/>
        <v>-4</v>
      </c>
      <c r="H20" s="13">
        <f>'[1]2022'!I86</f>
        <v>126.32</v>
      </c>
      <c r="I20" s="14" t="str">
        <f>'[1]2022'!C86</f>
        <v>7X03120874</v>
      </c>
      <c r="J20" s="15">
        <f t="shared" si="1"/>
        <v>-505.28</v>
      </c>
      <c r="K20" s="16">
        <f>J20/$H$33</f>
        <v>-9.4464229394326266E-3</v>
      </c>
      <c r="Q20" s="22"/>
    </row>
    <row r="21" spans="1:17" x14ac:dyDescent="0.25">
      <c r="A21" s="8">
        <v>2022</v>
      </c>
      <c r="B21" s="9" t="str">
        <f>'[1]2022'!B87</f>
        <v>Cartemani Hagleitner Group Srl</v>
      </c>
      <c r="C21" s="18" t="s">
        <v>20</v>
      </c>
      <c r="D21" s="11">
        <f>'[1]2022'!D87</f>
        <v>44798</v>
      </c>
      <c r="E21" s="11">
        <v>44809</v>
      </c>
      <c r="F21" s="11">
        <v>44834</v>
      </c>
      <c r="G21" s="12">
        <f t="shared" si="0"/>
        <v>-25</v>
      </c>
      <c r="H21" s="13">
        <f>'[1]2022'!I87</f>
        <v>177.6</v>
      </c>
      <c r="I21" s="14">
        <f>'[1]2022'!C87</f>
        <v>196</v>
      </c>
      <c r="J21" s="15">
        <f t="shared" si="1"/>
        <v>-4440</v>
      </c>
      <c r="K21" s="16">
        <f>J21/$H$33</f>
        <v>-8.3007674657775629E-2</v>
      </c>
    </row>
    <row r="22" spans="1:17" x14ac:dyDescent="0.25">
      <c r="A22" s="8">
        <v>2022</v>
      </c>
      <c r="B22" s="9" t="str">
        <f>'[1]2022'!B88</f>
        <v>La Perla Pulizie Srl</v>
      </c>
      <c r="C22" s="21" t="s">
        <v>11</v>
      </c>
      <c r="D22" s="11">
        <f>'[1]2022'!D88</f>
        <v>44804</v>
      </c>
      <c r="E22" s="11">
        <v>44809</v>
      </c>
      <c r="F22" s="11">
        <v>44834</v>
      </c>
      <c r="G22" s="12">
        <f t="shared" si="0"/>
        <v>-25</v>
      </c>
      <c r="H22" s="13">
        <f>'[1]2022'!I88</f>
        <v>550</v>
      </c>
      <c r="I22" s="14">
        <f>'[1]2022'!C88</f>
        <v>797</v>
      </c>
      <c r="J22" s="15">
        <f t="shared" si="1"/>
        <v>-13750</v>
      </c>
      <c r="K22" s="16">
        <f>J22/$H$33</f>
        <v>-0.25706205552802136</v>
      </c>
    </row>
    <row r="23" spans="1:17" x14ac:dyDescent="0.25">
      <c r="A23" s="8">
        <v>2022</v>
      </c>
      <c r="B23" s="9" t="str">
        <f>'[1]2022'!B89</f>
        <v>WoW Srl</v>
      </c>
      <c r="C23" s="21" t="s">
        <v>21</v>
      </c>
      <c r="D23" s="11">
        <f>'[1]2022'!D89</f>
        <v>44797</v>
      </c>
      <c r="E23" s="11">
        <v>44812</v>
      </c>
      <c r="F23" s="11">
        <v>44797</v>
      </c>
      <c r="G23" s="12">
        <f t="shared" si="0"/>
        <v>15</v>
      </c>
      <c r="H23" s="13">
        <f>'[1]2022'!I89</f>
        <v>40</v>
      </c>
      <c r="I23" s="14">
        <f>'[1]2022'!C89</f>
        <v>537</v>
      </c>
      <c r="J23" s="15">
        <f t="shared" si="1"/>
        <v>600</v>
      </c>
      <c r="K23" s="16">
        <f>J23/$H$33</f>
        <v>1.1217253332131841E-2</v>
      </c>
    </row>
    <row r="24" spans="1:17" x14ac:dyDescent="0.25">
      <c r="A24" s="8">
        <v>2022</v>
      </c>
      <c r="B24" s="9" t="str">
        <f>'[1]2022'!B90</f>
        <v>Ricoh Italia SpA</v>
      </c>
      <c r="C24" s="21" t="s">
        <v>22</v>
      </c>
      <c r="D24" s="11">
        <v>44719</v>
      </c>
      <c r="E24" s="11">
        <v>44782</v>
      </c>
      <c r="F24" s="11">
        <v>44778</v>
      </c>
      <c r="G24" s="12">
        <f t="shared" si="0"/>
        <v>4</v>
      </c>
      <c r="H24" s="13">
        <v>319.89999999999998</v>
      </c>
      <c r="I24" s="14">
        <v>229277125</v>
      </c>
      <c r="J24" s="15">
        <f t="shared" si="1"/>
        <v>1279.5999999999999</v>
      </c>
      <c r="K24" s="16">
        <f>J24/$H$33</f>
        <v>2.3922662272993171E-2</v>
      </c>
    </row>
    <row r="25" spans="1:17" x14ac:dyDescent="0.25">
      <c r="A25" s="8">
        <v>2022</v>
      </c>
      <c r="B25" s="9" t="str">
        <f>'[1]2022'!B91</f>
        <v>Ricoh Italia SpA</v>
      </c>
      <c r="C25" s="21" t="s">
        <v>23</v>
      </c>
      <c r="D25" s="11">
        <v>44718</v>
      </c>
      <c r="E25" s="11">
        <v>44782</v>
      </c>
      <c r="F25" s="11">
        <v>44778</v>
      </c>
      <c r="G25" s="12">
        <f t="shared" si="0"/>
        <v>4</v>
      </c>
      <c r="H25" s="13">
        <v>651</v>
      </c>
      <c r="I25" s="14">
        <v>229272309</v>
      </c>
      <c r="J25" s="15">
        <f t="shared" si="1"/>
        <v>2604</v>
      </c>
      <c r="K25" s="16">
        <f>J25/$H$33</f>
        <v>4.8682879461452187E-2</v>
      </c>
    </row>
    <row r="26" spans="1:17" x14ac:dyDescent="0.25">
      <c r="A26" s="8">
        <v>2022</v>
      </c>
      <c r="B26" s="9" t="str">
        <f>'[1]2022'!B92</f>
        <v>Project Informatica Srl</v>
      </c>
      <c r="C26" s="21" t="s">
        <v>24</v>
      </c>
      <c r="D26" s="11">
        <f>'[1]2022'!D92</f>
        <v>44812</v>
      </c>
      <c r="E26" s="11">
        <v>44817</v>
      </c>
      <c r="F26" s="11">
        <v>44865</v>
      </c>
      <c r="G26" s="12">
        <f t="shared" si="0"/>
        <v>-48</v>
      </c>
      <c r="H26" s="13">
        <f>'[1]2022'!I92</f>
        <v>994</v>
      </c>
      <c r="I26" s="14">
        <f>'[1]2022'!C92</f>
        <v>232</v>
      </c>
      <c r="J26" s="15">
        <f t="shared" si="1"/>
        <v>-47712</v>
      </c>
      <c r="K26" s="16">
        <f>J26/$H$33</f>
        <v>-0.89199598497112398</v>
      </c>
    </row>
    <row r="27" spans="1:17" x14ac:dyDescent="0.25">
      <c r="A27" s="8">
        <v>2022</v>
      </c>
      <c r="B27" s="9" t="str">
        <f>'[1]2022'!B93</f>
        <v>Pellegrini SpA</v>
      </c>
      <c r="C27" s="21" t="s">
        <v>18</v>
      </c>
      <c r="D27" s="11">
        <f>'[1]2022'!D93</f>
        <v>44816</v>
      </c>
      <c r="E27" s="11">
        <v>44818</v>
      </c>
      <c r="F27" s="11">
        <v>44816</v>
      </c>
      <c r="G27" s="12">
        <f t="shared" si="0"/>
        <v>2</v>
      </c>
      <c r="H27" s="13">
        <f>'[1]2022'!I93</f>
        <v>299.04000000000002</v>
      </c>
      <c r="I27" s="14">
        <f>'[1]2022'!C93</f>
        <v>234</v>
      </c>
      <c r="J27" s="15">
        <f t="shared" si="1"/>
        <v>598.08000000000004</v>
      </c>
      <c r="K27" s="16">
        <f>J27/$H$33</f>
        <v>1.1181358121469019E-2</v>
      </c>
    </row>
    <row r="28" spans="1:17" x14ac:dyDescent="0.25">
      <c r="A28" s="8">
        <v>2022</v>
      </c>
      <c r="B28" s="9" t="str">
        <f>'[1]2022'!B94</f>
        <v>Hera Comm SpA</v>
      </c>
      <c r="C28" s="21" t="s">
        <v>15</v>
      </c>
      <c r="D28" s="11">
        <f>'[1]2022'!D94</f>
        <v>44814</v>
      </c>
      <c r="E28" s="11">
        <v>44834</v>
      </c>
      <c r="F28" s="11">
        <v>44834</v>
      </c>
      <c r="G28" s="12">
        <f t="shared" si="0"/>
        <v>0</v>
      </c>
      <c r="H28" s="13">
        <f>'[1]2022'!I94</f>
        <v>1057.3800000000001</v>
      </c>
      <c r="I28" s="14" t="str">
        <f>'[1]2022'!C94</f>
        <v>412209146022</v>
      </c>
      <c r="J28" s="15">
        <f t="shared" si="1"/>
        <v>0</v>
      </c>
      <c r="K28" s="16">
        <f>J28/$H$33</f>
        <v>0</v>
      </c>
    </row>
    <row r="29" spans="1:17" x14ac:dyDescent="0.25">
      <c r="A29" s="8">
        <v>2022</v>
      </c>
      <c r="B29" s="9" t="str">
        <f>'[1]2022'!B96</f>
        <v>Tipolitografia Testa Snc</v>
      </c>
      <c r="C29" s="21" t="s">
        <v>25</v>
      </c>
      <c r="D29" s="11">
        <f>'[1]2022'!D96</f>
        <v>44820</v>
      </c>
      <c r="E29" s="11">
        <v>44825</v>
      </c>
      <c r="F29" s="11">
        <v>44895</v>
      </c>
      <c r="G29" s="12">
        <f t="shared" si="0"/>
        <v>-70</v>
      </c>
      <c r="H29" s="13">
        <f>'[1]2022'!I96</f>
        <v>1900</v>
      </c>
      <c r="I29" s="14">
        <f>'[1]2022'!C96</f>
        <v>1</v>
      </c>
      <c r="J29" s="15">
        <f t="shared" si="1"/>
        <v>-133000</v>
      </c>
      <c r="K29" s="16">
        <f>J29/$H$33</f>
        <v>-2.4864911552892246</v>
      </c>
    </row>
    <row r="30" spans="1:17" x14ac:dyDescent="0.25">
      <c r="A30" s="8">
        <v>2022</v>
      </c>
      <c r="B30" s="9" t="str">
        <f>'[1]2022'!B97</f>
        <v>Nicola Laurenti</v>
      </c>
      <c r="C30" s="21" t="s">
        <v>12</v>
      </c>
      <c r="D30" s="11">
        <f>'[1]2022'!D97</f>
        <v>44825</v>
      </c>
      <c r="E30" s="11">
        <v>44826</v>
      </c>
      <c r="F30" s="11">
        <v>44825</v>
      </c>
      <c r="G30" s="12">
        <f t="shared" si="0"/>
        <v>1</v>
      </c>
      <c r="H30" s="13">
        <f>'[1]2022'!I97</f>
        <v>355.9</v>
      </c>
      <c r="I30" s="14">
        <f>'[1]2022'!C97</f>
        <v>8</v>
      </c>
      <c r="J30" s="15">
        <f t="shared" si="1"/>
        <v>355.9</v>
      </c>
      <c r="K30" s="16">
        <f>J30/$H$33</f>
        <v>6.6537007681762034E-3</v>
      </c>
    </row>
    <row r="31" spans="1:17" x14ac:dyDescent="0.25">
      <c r="A31" s="8">
        <v>2022</v>
      </c>
      <c r="B31" s="9" t="s">
        <v>26</v>
      </c>
      <c r="C31" s="21" t="s">
        <v>13</v>
      </c>
      <c r="D31" s="11">
        <v>44681</v>
      </c>
      <c r="E31" s="11">
        <v>44774</v>
      </c>
      <c r="F31" s="11">
        <v>44773</v>
      </c>
      <c r="G31" s="12">
        <f t="shared" si="0"/>
        <v>1</v>
      </c>
      <c r="H31" s="13">
        <v>107.7</v>
      </c>
      <c r="I31" s="14" t="s">
        <v>27</v>
      </c>
      <c r="J31" s="15">
        <f t="shared" si="1"/>
        <v>107.7</v>
      </c>
      <c r="K31" s="16">
        <f>J31/$H$33</f>
        <v>2.0134969731176655E-3</v>
      </c>
    </row>
    <row r="33" spans="8:11" x14ac:dyDescent="0.25">
      <c r="H33" s="24">
        <f>SUM(H2:H31)</f>
        <v>53489.03</v>
      </c>
      <c r="K33" s="26">
        <f>SUM(K2:K31)</f>
        <v>-3.194683844519147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Borleri</dc:creator>
  <cp:lastModifiedBy>Chiara Borleri</cp:lastModifiedBy>
  <dcterms:created xsi:type="dcterms:W3CDTF">2022-10-19T13:25:35Z</dcterms:created>
  <dcterms:modified xsi:type="dcterms:W3CDTF">2022-10-19T13:26:28Z</dcterms:modified>
</cp:coreProperties>
</file>